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D:\Users\dragotto\Desktop\colaizzi\"/>
    </mc:Choice>
  </mc:AlternateContent>
  <xr:revisionPtr revIDLastSave="0" documentId="8_{75C1B415-21BF-4669-ACCD-9BCA75C2D971}" xr6:coauthVersionLast="43" xr6:coauthVersionMax="43" xr10:uidLastSave="{00000000-0000-0000-0000-000000000000}"/>
  <bookViews>
    <workbookView xWindow="-60" yWindow="-60" windowWidth="28920" windowHeight="15660" xr2:uid="{00000000-000D-0000-FFFF-FFFF00000000}"/>
  </bookViews>
  <sheets>
    <sheet name="Anno 2017" sheetId="4"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1" i="4" l="1"/>
  <c r="K10" i="4"/>
  <c r="K9" i="4"/>
  <c r="K8" i="4"/>
  <c r="K4" i="4"/>
  <c r="K12" i="4" l="1"/>
  <c r="K7" i="4" l="1"/>
</calcChain>
</file>

<file path=xl/sharedStrings.xml><?xml version="1.0" encoding="utf-8"?>
<sst xmlns="http://schemas.openxmlformats.org/spreadsheetml/2006/main" count="89" uniqueCount="68">
  <si>
    <t>Struttura proponente</t>
  </si>
  <si>
    <t>Oggetto del Bando</t>
  </si>
  <si>
    <t>Procedura di scelta del contraente</t>
  </si>
  <si>
    <t>Aggiudicatario</t>
  </si>
  <si>
    <t>Tempi di completamento dell'opera</t>
  </si>
  <si>
    <t>BANDI DI GARA E CONTRATTI &gt; € 40.000,00</t>
  </si>
  <si>
    <t>Importo aggiudicazione (al netto di IVA)</t>
  </si>
  <si>
    <t>Delibera di avvio della procedura</t>
  </si>
  <si>
    <t xml:space="preserve">Operatori invitati </t>
  </si>
  <si>
    <t>Offerenti</t>
  </si>
  <si>
    <t>N/A</t>
  </si>
  <si>
    <t>Numero di ODA</t>
  </si>
  <si>
    <t xml:space="preserve">Servizio amministrazione e finanza </t>
  </si>
  <si>
    <t>Economicamente piu vantaggiosa</t>
  </si>
  <si>
    <t>PricewaterhouseCoopers Advisory S.p.A., Reconta Ernst &amp; Young S.p.A., KPMG Advisory S.p.A.</t>
  </si>
  <si>
    <t>Ufficio marketing</t>
  </si>
  <si>
    <t>ASSEGNAZIONE DIRETTA</t>
  </si>
  <si>
    <t>Tipologia importo</t>
  </si>
  <si>
    <t>non ricorrente</t>
  </si>
  <si>
    <t>Erogato                                     (comprensivo di iva)</t>
  </si>
  <si>
    <t>30.03.2017</t>
  </si>
  <si>
    <t>Servizio di assistenza e consulenza finalizzata all’integrazione dei processi con l’entrata in vigore del nuovo principio contabile internazionale IFRS 9</t>
  </si>
  <si>
    <t>NATIONAL SPORT AGENCY GROUP S.R.L.</t>
  </si>
  <si>
    <t>9 maggio - 28 maggio</t>
  </si>
  <si>
    <t>Partecipazione dell'Istituto all'85° CSIO Piazza di Siena</t>
  </si>
  <si>
    <t>KPMG Advisory S.p.A.</t>
  </si>
  <si>
    <t xml:space="preserve">giugno 2017 - aprile 2018 </t>
  </si>
  <si>
    <t>4501005374</t>
  </si>
  <si>
    <t>Sponsorizzazione Federazione Italiana Golf</t>
  </si>
  <si>
    <t>Infront Italy Srl</t>
  </si>
  <si>
    <t>luglio - dicembre 2017</t>
  </si>
  <si>
    <t>61.000,00                          (prestazione completata)</t>
  </si>
  <si>
    <t>17.07.2017</t>
  </si>
  <si>
    <t>ufficio servizi generali</t>
  </si>
  <si>
    <t>Lavori di riqualificazione architettonica ed impiantistica dei servizi igienici della sede di via Giambattista Vico n.5, Roma</t>
  </si>
  <si>
    <t>Prezzo piu basso</t>
  </si>
  <si>
    <t>Alesiani Fabio Impresa Edile – Artigiana Romana Impianti  di Tiberti Palmiro - B.G. Costruzioni S.r.l. -  Baglioni S.r.l. – Clima Rent S.r.l. - Edilio s.r.l. – Edil. Art di Brandolini Francesco – Fea Costruzioni S.r.l. – GBM Soc Coop. – Gi.Fe. Costruzioni S.r.l. – La Fenice S.r.l. – MTD S.r.l. - Romana Ambiente S.r.l.  – Sirio Appalti S.r.l. - Società Camad A.r.l. – Sportgreen S.r.l. – Tecnoengineering S.r.l.</t>
  </si>
  <si>
    <t xml:space="preserve">Artigiana Romana Impianti  </t>
  </si>
  <si>
    <t xml:space="preserve"> Artigiana Romana Impianti  di Tiberti Palmiro - B.G. Costruzioni S.r.l. -  Baglioni S.r.l. – Clima Rent S.r.l. - Edilio s.r.l. – Fea Costruzioni S.r.l. – Gi.Fe. Costruzioni S.r.l. - Tecnoengineering S.r.l.</t>
  </si>
  <si>
    <t>Gennaio - settembre 2018</t>
  </si>
  <si>
    <t>Servizio Organizzazione e Sistemi</t>
  </si>
  <si>
    <t>Servizi di Data Center, connettività in fibra e servizi minimali di management per macchinari primari e centro stella dell’Istituito per il Credito Sportivo</t>
  </si>
  <si>
    <t>Fornitura di sistemi iperconvergenti e servizi correlati presso l’Istituto per il Credito Sportivo</t>
  </si>
  <si>
    <t>Contratto Outsourcer Federlus per servizio di Internal Audit</t>
  </si>
  <si>
    <t>Direzione Generale</t>
  </si>
  <si>
    <t>FEDERLUS</t>
  </si>
  <si>
    <t>gennaio 2018 - gennaio 2019</t>
  </si>
  <si>
    <t>4501005726</t>
  </si>
  <si>
    <t>annuale</t>
  </si>
  <si>
    <t>4501005699</t>
  </si>
  <si>
    <t>dicembre 2017 - novembre 2020</t>
  </si>
  <si>
    <t>triennale</t>
  </si>
  <si>
    <t>Rinnovo n. 200 licenze Microsoft VDA</t>
  </si>
  <si>
    <t>A.G. informatica</t>
  </si>
  <si>
    <t xml:space="preserve">A.G Informatica S.r.l. - Asystel Italia S.p.A. - ESG Services S.r.l. - Genius Bytes -  S.r.l. - R1 S.p.A. - Sferanet S.r.l. - Studio 81 Data System S.r.l. </t>
  </si>
  <si>
    <t>NIKE CONSULTING S.P.A.</t>
  </si>
  <si>
    <t>gennaio 2018 - dicembre 2020</t>
  </si>
  <si>
    <t>Compliance , Affari Societari e Legale</t>
  </si>
  <si>
    <t>Servizi di Data Providing e MATRICO</t>
  </si>
  <si>
    <r>
      <t xml:space="preserve">85.400,00 </t>
    </r>
    <r>
      <rPr>
        <b/>
        <sz val="11"/>
        <color theme="1"/>
        <rFont val="Calibri"/>
        <family val="2"/>
        <scheme val="minor"/>
      </rPr>
      <t xml:space="preserve">                                                                  </t>
    </r>
    <r>
      <rPr>
        <sz val="11"/>
        <color theme="1"/>
        <rFont val="Calibri"/>
        <family val="2"/>
        <scheme val="minor"/>
      </rPr>
      <t>(prestazione completata)</t>
    </r>
  </si>
  <si>
    <t>ricorrente e non ricorrente</t>
  </si>
  <si>
    <t>-          A.C. Esse S.r.l., Akito S.r.l., Asystel Italia S.p.A., Bagnetti S.r.l., Cedat 85 S.r.l., Cogeda Sistemi S.r.l., Cresme Europa Servizi S.r.l., Desa Technologies S.r.l., ESG Services S.r.l., Expo S.a.s., F.C. Work Group S.r.l., Go2Tec S.r.l., Icoa S.r.l., Kratos S.p.A., Mediamonitor S.r.l., Outsourcing Network (Ounet) Sistemi S.r.l., Play Office S.r.l., R1 S.p.A., Skipper Informatica S.r.l., Studio 81 Data System S.r.l., A.G. Informatica S.r.l., Myrios S.r.l., Genius Bytes Software Solution S.r.l., Sinergy S.p.A., Telefonia Lanciani S.a.s., Sferanet S.r.l., Advanced Global Solution A.G.S. S.p.A., Var Group S.p.A., Show.it S.r.l., Seclan S.r.l., E-Via S.p.A., Ricoh Italia S.r.l., Filippetti S.p.A., Comedata S.r.l., Logatek Service S.r.l., Core Sistemi S.r.l.</t>
  </si>
  <si>
    <t>Var Group S.p.A.</t>
  </si>
  <si>
    <t>luglio 2018/ giugno 2021</t>
  </si>
  <si>
    <t>AKITO S.R.L., AS.CO.T.T. S.R.L., F. C. WORK GROUP S.R.L., ICOA S.R.L., A.G. INFORMATICA S.R.L., TELEFONIA LANCIANI S.A.S., VODAFONE ITALIA S.P.A., FDM PHOENIX TLC S.R.L., WIND TRE S.P.A., E-VIA S.P.A., TELECOM S.P.A., FASTWEB S.P.A., INTEROUTE SRL, ITNET SPA</t>
  </si>
  <si>
    <t>E-Via SpA</t>
  </si>
  <si>
    <t>luglio 2018/ giugno 2022</t>
  </si>
  <si>
    <t>Aggiornato al 30/09/2019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</si>
</sst>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43" formatCode="_-* #,##0.00_-;\-* #,##0.00_-;_-* &quot;-&quot;??_-;_-@_-"/>
  </numFmts>
  <fonts count="9" x14ac:knownFonts="1">
    <font>
      <sz val="11"/>
      <color theme="1"/>
      <name val="Calibri"/>
      <family val="2"/>
      <scheme val="minor"/>
    </font>
    <font>
      <b/>
      <sz val="11"/>
      <color theme="1"/>
      <name val="Calibri"/>
      <family val="2"/>
      <scheme val="minor"/>
    </font>
    <font>
      <b/>
      <sz val="18"/>
      <color theme="1"/>
      <name val="Calibri"/>
      <family val="2"/>
      <scheme val="minor"/>
    </font>
    <font>
      <sz val="11"/>
      <color theme="1"/>
      <name val="Calibri"/>
      <family val="2"/>
      <scheme val="minor"/>
    </font>
    <font>
      <sz val="12"/>
      <color theme="1"/>
      <name val="Calibri"/>
      <family val="2"/>
      <scheme val="minor"/>
    </font>
    <font>
      <b/>
      <sz val="14"/>
      <color theme="1"/>
      <name val="Calibri"/>
      <family val="2"/>
      <scheme val="minor"/>
    </font>
    <font>
      <sz val="10"/>
      <name val="Arial"/>
      <family val="2"/>
    </font>
    <font>
      <sz val="12"/>
      <color theme="1"/>
      <name val="Calibri"/>
      <family val="2"/>
    </font>
    <font>
      <b/>
      <sz val="12"/>
      <color theme="1"/>
      <name val="Times New Roman"/>
      <family val="1"/>
    </font>
  </fonts>
  <fills count="6">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44" fontId="3" fillId="0" borderId="0" applyFont="0" applyFill="0" applyBorder="0" applyAlignment="0" applyProtection="0"/>
    <xf numFmtId="43" fontId="3" fillId="0" borderId="0" applyFont="0" applyFill="0" applyBorder="0" applyAlignment="0" applyProtection="0"/>
  </cellStyleXfs>
  <cellXfs count="31">
    <xf numFmtId="0" fontId="0" fillId="0" borderId="0" xfId="0"/>
    <xf numFmtId="0" fontId="1" fillId="2" borderId="1" xfId="0" applyFont="1" applyFill="1" applyBorder="1" applyAlignment="1">
      <alignment horizontal="center" vertical="center" wrapText="1"/>
    </xf>
    <xf numFmtId="0" fontId="0" fillId="0" borderId="1" xfId="0" applyBorder="1" applyAlignment="1">
      <alignment vertical="center" wrapText="1"/>
    </xf>
    <xf numFmtId="44" fontId="0" fillId="0" borderId="1" xfId="1" applyFont="1" applyBorder="1" applyAlignment="1">
      <alignment vertical="center"/>
    </xf>
    <xf numFmtId="0" fontId="0" fillId="0" borderId="1" xfId="0" applyBorder="1" applyAlignment="1">
      <alignment horizontal="center" vertical="center"/>
    </xf>
    <xf numFmtId="44" fontId="0" fillId="0" borderId="0" xfId="1" applyFont="1" applyAlignment="1">
      <alignment vertical="center"/>
    </xf>
    <xf numFmtId="0" fontId="0" fillId="0" borderId="1" xfId="0" applyBorder="1" applyAlignment="1">
      <alignment horizontal="center" vertical="center" wrapText="1"/>
    </xf>
    <xf numFmtId="44" fontId="0" fillId="0" borderId="1" xfId="1" applyFont="1" applyBorder="1" applyAlignment="1">
      <alignment horizontal="center" vertical="center" wrapText="1"/>
    </xf>
    <xf numFmtId="44" fontId="0" fillId="5" borderId="1" xfId="1" applyFont="1" applyFill="1" applyBorder="1" applyAlignment="1">
      <alignment horizontal="center" vertical="center"/>
    </xf>
    <xf numFmtId="0" fontId="0" fillId="0" borderId="0" xfId="0" applyAlignment="1">
      <alignment horizontal="center" vertical="center"/>
    </xf>
    <xf numFmtId="14" fontId="0" fillId="0" borderId="1" xfId="0" applyNumberFormat="1" applyBorder="1" applyAlignment="1">
      <alignment horizontal="center" vertical="center"/>
    </xf>
    <xf numFmtId="0" fontId="0" fillId="0" borderId="0" xfId="0" applyAlignment="1">
      <alignment wrapText="1"/>
    </xf>
    <xf numFmtId="0" fontId="4" fillId="0" borderId="0" xfId="0" applyFont="1" applyAlignment="1">
      <alignment horizontal="justify" vertical="center"/>
    </xf>
    <xf numFmtId="0" fontId="0" fillId="0" borderId="0" xfId="0" applyAlignment="1">
      <alignment vertical="center"/>
    </xf>
    <xf numFmtId="0" fontId="0" fillId="0" borderId="0" xfId="0" applyAlignment="1">
      <alignment vertical="center" wrapText="1"/>
    </xf>
    <xf numFmtId="0" fontId="5" fillId="0" borderId="0" xfId="0" applyFont="1" applyAlignment="1">
      <alignment vertical="center"/>
    </xf>
    <xf numFmtId="0" fontId="1" fillId="0" borderId="0" xfId="0" applyFont="1"/>
    <xf numFmtId="0" fontId="6" fillId="0" borderId="1" xfId="0" applyFont="1" applyBorder="1" applyAlignment="1">
      <alignment horizontal="center" vertical="center" wrapText="1"/>
    </xf>
    <xf numFmtId="0" fontId="7" fillId="0" borderId="0" xfId="0" applyFont="1" applyAlignment="1">
      <alignment horizontal="justify" vertical="center"/>
    </xf>
    <xf numFmtId="43" fontId="0" fillId="0" borderId="1" xfId="2" applyFont="1" applyBorder="1" applyAlignment="1">
      <alignment horizontal="center" vertical="center" wrapText="1"/>
    </xf>
    <xf numFmtId="44" fontId="0" fillId="0" borderId="1" xfId="1" applyFont="1" applyBorder="1" applyAlignment="1">
      <alignment horizontal="center" vertical="center"/>
    </xf>
    <xf numFmtId="0" fontId="4" fillId="0" borderId="1" xfId="0" applyFont="1" applyBorder="1" applyAlignment="1">
      <alignment horizontal="justify" vertical="center"/>
    </xf>
    <xf numFmtId="0" fontId="8" fillId="0" borderId="0" xfId="0" applyFont="1" applyAlignment="1">
      <alignment wrapText="1"/>
    </xf>
    <xf numFmtId="0" fontId="4" fillId="0" borderId="0" xfId="0" applyFont="1" applyAlignment="1">
      <alignment horizontal="center" vertical="center"/>
    </xf>
    <xf numFmtId="0" fontId="4" fillId="0" borderId="1" xfId="0" applyFont="1" applyBorder="1" applyAlignment="1">
      <alignment horizontal="center" vertical="center"/>
    </xf>
    <xf numFmtId="43" fontId="3" fillId="0" borderId="1" xfId="2" applyBorder="1" applyAlignment="1">
      <alignment horizontal="center" vertical="center"/>
    </xf>
    <xf numFmtId="43" fontId="3" fillId="0" borderId="1" xfId="2" applyFont="1" applyBorder="1" applyAlignment="1">
      <alignment horizontal="center" vertic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cellXfs>
  <cellStyles count="3">
    <cellStyle name="Migliaia" xfId="2" builtinId="3"/>
    <cellStyle name="Normale"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4"/>
  <sheetViews>
    <sheetView tabSelected="1" zoomScale="73" zoomScaleNormal="73" workbookViewId="0">
      <selection activeCell="B2" sqref="B2"/>
    </sheetView>
  </sheetViews>
  <sheetFormatPr defaultRowHeight="15" x14ac:dyDescent="0.25"/>
  <cols>
    <col min="1" max="1" width="18.85546875" bestFit="1" customWidth="1"/>
    <col min="2" max="2" width="20.140625" bestFit="1" customWidth="1"/>
    <col min="3" max="3" width="26.5703125" bestFit="1" customWidth="1"/>
    <col min="4" max="4" width="31.140625" bestFit="1" customWidth="1"/>
    <col min="5" max="5" width="34.5703125" customWidth="1"/>
    <col min="6" max="6" width="34.7109375" customWidth="1"/>
    <col min="7" max="7" width="20.140625" bestFit="1" customWidth="1"/>
    <col min="8" max="8" width="22.140625" bestFit="1" customWidth="1"/>
    <col min="9" max="9" width="17.5703125" bestFit="1" customWidth="1"/>
    <col min="10" max="10" width="23.7109375" bestFit="1" customWidth="1"/>
    <col min="11" max="11" width="19.5703125" customWidth="1"/>
    <col min="12" max="12" width="15" bestFit="1" customWidth="1"/>
    <col min="13" max="13" width="12.7109375" bestFit="1" customWidth="1"/>
  </cols>
  <sheetData>
    <row r="1" spans="1:13" ht="21" customHeight="1" x14ac:dyDescent="0.25">
      <c r="A1" s="29" t="s">
        <v>5</v>
      </c>
      <c r="B1" s="30"/>
      <c r="C1" s="30"/>
      <c r="D1" s="30"/>
      <c r="E1" s="30"/>
      <c r="F1" s="30"/>
      <c r="G1" s="30"/>
      <c r="H1" s="30"/>
      <c r="I1" s="30"/>
      <c r="J1" s="30"/>
      <c r="K1" s="30"/>
      <c r="L1" s="30"/>
    </row>
    <row r="2" spans="1:13" ht="45" customHeight="1" x14ac:dyDescent="0.25">
      <c r="A2" s="1" t="s">
        <v>7</v>
      </c>
      <c r="B2" s="1" t="s">
        <v>0</v>
      </c>
      <c r="C2" s="1" t="s">
        <v>1</v>
      </c>
      <c r="D2" s="1" t="s">
        <v>2</v>
      </c>
      <c r="E2" s="1" t="s">
        <v>8</v>
      </c>
      <c r="F2" s="1" t="s">
        <v>9</v>
      </c>
      <c r="G2" s="1" t="s">
        <v>3</v>
      </c>
      <c r="H2" s="1" t="s">
        <v>6</v>
      </c>
      <c r="I2" s="1" t="s">
        <v>17</v>
      </c>
      <c r="J2" s="1" t="s">
        <v>4</v>
      </c>
      <c r="K2" s="1" t="s">
        <v>19</v>
      </c>
      <c r="L2" s="1" t="s">
        <v>11</v>
      </c>
    </row>
    <row r="3" spans="1:13" ht="24" customHeight="1" x14ac:dyDescent="0.25">
      <c r="A3" s="27">
        <v>2017</v>
      </c>
      <c r="B3" s="28"/>
      <c r="C3" s="28"/>
      <c r="D3" s="28"/>
      <c r="E3" s="28"/>
      <c r="F3" s="28"/>
      <c r="G3" s="28"/>
      <c r="H3" s="28"/>
      <c r="I3" s="28"/>
      <c r="J3" s="28"/>
      <c r="K3" s="28"/>
      <c r="L3" s="28"/>
    </row>
    <row r="4" spans="1:13" ht="92.25" customHeight="1" x14ac:dyDescent="0.25">
      <c r="A4" s="4" t="s">
        <v>20</v>
      </c>
      <c r="B4" s="6" t="s">
        <v>12</v>
      </c>
      <c r="C4" s="6" t="s">
        <v>21</v>
      </c>
      <c r="D4" s="4" t="s">
        <v>13</v>
      </c>
      <c r="E4" s="2" t="s">
        <v>14</v>
      </c>
      <c r="F4" s="4">
        <v>3</v>
      </c>
      <c r="G4" s="6" t="s">
        <v>25</v>
      </c>
      <c r="H4" s="3">
        <v>105000</v>
      </c>
      <c r="I4" s="3" t="s">
        <v>18</v>
      </c>
      <c r="J4" s="6" t="s">
        <v>26</v>
      </c>
      <c r="K4" s="25">
        <f>31500</f>
        <v>31500</v>
      </c>
      <c r="L4" s="6" t="s">
        <v>27</v>
      </c>
      <c r="M4" s="14"/>
    </row>
    <row r="5" spans="1:13" s="13" customFormat="1" ht="45" x14ac:dyDescent="0.25">
      <c r="A5" s="6" t="s">
        <v>10</v>
      </c>
      <c r="B5" s="2" t="s">
        <v>15</v>
      </c>
      <c r="C5" s="6" t="s">
        <v>24</v>
      </c>
      <c r="D5" s="6" t="s">
        <v>16</v>
      </c>
      <c r="E5" s="2" t="s">
        <v>22</v>
      </c>
      <c r="F5" s="4">
        <v>1</v>
      </c>
      <c r="G5" s="2" t="s">
        <v>22</v>
      </c>
      <c r="H5" s="5">
        <v>50000</v>
      </c>
      <c r="I5" s="3" t="s">
        <v>18</v>
      </c>
      <c r="J5" s="6" t="s">
        <v>23</v>
      </c>
      <c r="K5" s="19" t="s">
        <v>31</v>
      </c>
      <c r="L5" s="6">
        <v>4501005278</v>
      </c>
    </row>
    <row r="6" spans="1:13" ht="45" x14ac:dyDescent="0.25">
      <c r="A6" s="10" t="s">
        <v>10</v>
      </c>
      <c r="B6" s="2" t="s">
        <v>15</v>
      </c>
      <c r="C6" s="17" t="s">
        <v>28</v>
      </c>
      <c r="D6" s="6" t="s">
        <v>16</v>
      </c>
      <c r="E6" s="2" t="s">
        <v>29</v>
      </c>
      <c r="F6" s="4">
        <v>1</v>
      </c>
      <c r="G6" s="2" t="s">
        <v>29</v>
      </c>
      <c r="H6" s="8">
        <v>70000</v>
      </c>
      <c r="I6" s="3" t="s">
        <v>18</v>
      </c>
      <c r="J6" s="6" t="s">
        <v>30</v>
      </c>
      <c r="K6" s="19" t="s">
        <v>59</v>
      </c>
      <c r="L6" s="6">
        <v>4501005405</v>
      </c>
      <c r="M6" s="9"/>
    </row>
    <row r="7" spans="1:13" ht="180" x14ac:dyDescent="0.25">
      <c r="A7" s="4" t="s">
        <v>32</v>
      </c>
      <c r="B7" s="6" t="s">
        <v>33</v>
      </c>
      <c r="C7" s="6" t="s">
        <v>34</v>
      </c>
      <c r="D7" s="4" t="s">
        <v>35</v>
      </c>
      <c r="E7" s="2" t="s">
        <v>36</v>
      </c>
      <c r="F7" s="6" t="s">
        <v>38</v>
      </c>
      <c r="G7" s="6" t="s">
        <v>37</v>
      </c>
      <c r="H7" s="3">
        <v>148316.85</v>
      </c>
      <c r="I7" s="3" t="s">
        <v>18</v>
      </c>
      <c r="J7" s="7" t="s">
        <v>39</v>
      </c>
      <c r="K7" s="25">
        <f>30863.37+40966.67+59649.16+22837.65</f>
        <v>154316.85</v>
      </c>
      <c r="L7" s="6">
        <v>4501005784</v>
      </c>
      <c r="M7" s="9"/>
    </row>
    <row r="8" spans="1:13" ht="183" customHeight="1" x14ac:dyDescent="0.25">
      <c r="A8" s="10">
        <v>43025</v>
      </c>
      <c r="B8" s="6" t="s">
        <v>40</v>
      </c>
      <c r="C8" s="6" t="s">
        <v>41</v>
      </c>
      <c r="D8" s="6" t="s">
        <v>13</v>
      </c>
      <c r="E8" s="22" t="s">
        <v>64</v>
      </c>
      <c r="F8" s="4">
        <v>4</v>
      </c>
      <c r="G8" s="4" t="s">
        <v>65</v>
      </c>
      <c r="H8" s="3">
        <v>108862</v>
      </c>
      <c r="I8" s="7" t="s">
        <v>60</v>
      </c>
      <c r="J8" s="6" t="s">
        <v>66</v>
      </c>
      <c r="K8" s="25">
        <f>3728.45+7912.58+4305.5+4305.5+4305.5+4305.5</f>
        <v>28863.03</v>
      </c>
      <c r="L8" s="6">
        <v>4501005972</v>
      </c>
      <c r="M8" s="13"/>
    </row>
    <row r="9" spans="1:13" ht="348.75" customHeight="1" x14ac:dyDescent="0.25">
      <c r="A9" s="10">
        <v>43045</v>
      </c>
      <c r="B9" s="6" t="s">
        <v>40</v>
      </c>
      <c r="C9" s="18" t="s">
        <v>42</v>
      </c>
      <c r="D9" s="6" t="s">
        <v>13</v>
      </c>
      <c r="E9" s="2" t="s">
        <v>61</v>
      </c>
      <c r="F9" s="4">
        <v>2</v>
      </c>
      <c r="G9" s="6" t="s">
        <v>62</v>
      </c>
      <c r="H9" s="3">
        <v>324815</v>
      </c>
      <c r="I9" s="7" t="s">
        <v>60</v>
      </c>
      <c r="J9" s="6" t="s">
        <v>63</v>
      </c>
      <c r="K9" s="25">
        <f>279725+2505+2505+2505+2505+2505</f>
        <v>292250</v>
      </c>
      <c r="L9" s="6">
        <v>4501005951</v>
      </c>
      <c r="M9" s="11"/>
    </row>
    <row r="10" spans="1:13" ht="78.75" x14ac:dyDescent="0.25">
      <c r="A10" s="10">
        <v>43054</v>
      </c>
      <c r="B10" s="6" t="s">
        <v>40</v>
      </c>
      <c r="C10" s="6" t="s">
        <v>52</v>
      </c>
      <c r="D10" s="4" t="s">
        <v>35</v>
      </c>
      <c r="E10" s="21" t="s">
        <v>54</v>
      </c>
      <c r="F10" s="4">
        <v>5</v>
      </c>
      <c r="G10" s="24" t="s">
        <v>53</v>
      </c>
      <c r="H10" s="3">
        <v>72690</v>
      </c>
      <c r="I10" s="20" t="s">
        <v>51</v>
      </c>
      <c r="J10" s="6" t="s">
        <v>50</v>
      </c>
      <c r="K10" s="25">
        <f>29560.6+2463.39+27097.21</f>
        <v>59121.2</v>
      </c>
      <c r="L10" s="6" t="s">
        <v>49</v>
      </c>
      <c r="M10" s="9"/>
    </row>
    <row r="11" spans="1:13" ht="45" x14ac:dyDescent="0.25">
      <c r="A11" s="4" t="s">
        <v>10</v>
      </c>
      <c r="B11" s="6" t="s">
        <v>44</v>
      </c>
      <c r="C11" s="6" t="s">
        <v>43</v>
      </c>
      <c r="D11" s="4" t="s">
        <v>16</v>
      </c>
      <c r="E11" s="12" t="s">
        <v>45</v>
      </c>
      <c r="F11" s="4">
        <v>1</v>
      </c>
      <c r="G11" s="23" t="s">
        <v>45</v>
      </c>
      <c r="H11" s="3">
        <v>69000</v>
      </c>
      <c r="I11" s="20" t="s">
        <v>48</v>
      </c>
      <c r="J11" s="6" t="s">
        <v>46</v>
      </c>
      <c r="K11" s="26">
        <f>4910.01+4910.01</f>
        <v>9820.02</v>
      </c>
      <c r="L11" s="6" t="s">
        <v>47</v>
      </c>
      <c r="M11" s="9"/>
    </row>
    <row r="12" spans="1:13" ht="30" x14ac:dyDescent="0.25">
      <c r="A12" s="6" t="s">
        <v>10</v>
      </c>
      <c r="B12" s="6" t="s">
        <v>57</v>
      </c>
      <c r="C12" s="6" t="s">
        <v>58</v>
      </c>
      <c r="D12" s="4" t="s">
        <v>16</v>
      </c>
      <c r="E12" s="2" t="s">
        <v>55</v>
      </c>
      <c r="F12" s="4">
        <v>1</v>
      </c>
      <c r="G12" s="6" t="s">
        <v>55</v>
      </c>
      <c r="H12" s="7">
        <v>44100</v>
      </c>
      <c r="I12" s="7" t="s">
        <v>51</v>
      </c>
      <c r="J12" s="6" t="s">
        <v>56</v>
      </c>
      <c r="K12" s="25">
        <f>14700+14700</f>
        <v>29400</v>
      </c>
      <c r="L12" s="6">
        <v>4501005751</v>
      </c>
    </row>
    <row r="14" spans="1:13" ht="18.75" x14ac:dyDescent="0.25">
      <c r="A14" s="15" t="s">
        <v>67</v>
      </c>
      <c r="D14" s="16"/>
    </row>
  </sheetData>
  <mergeCells count="2">
    <mergeCell ref="A3:L3"/>
    <mergeCell ref="A1:L1"/>
  </mergeCells>
  <pageMargins left="0.7" right="0.7" top="0.75" bottom="0.75" header="0.3" footer="0.3"/>
  <pageSetup paperSize="9" orientation="portrait" r:id="rId1"/>
  <ignoredErrors>
    <ignoredError sqref="L4 L10:L1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Anno 2017</vt:lpstr>
    </vt:vector>
  </TitlesOfParts>
  <Company>Istituto per il Credito Sportivo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Fabrizio Angelini</dc:creator>
  <cp:lastModifiedBy>VDI</cp:lastModifiedBy>
  <cp:lastPrinted>2017-12-28T10:41:42Z</cp:lastPrinted>
  <dcterms:created xsi:type="dcterms:W3CDTF">2016-02-22T15:02:51Z</dcterms:created>
  <dcterms:modified xsi:type="dcterms:W3CDTF">2019-10-24T12:39:55Z</dcterms:modified>
</cp:coreProperties>
</file>